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35" windowHeight="12615" activeTab="0"/>
  </bookViews>
  <sheets>
    <sheet name="ЗАОЧКА" sheetId="1" r:id="rId1"/>
  </sheets>
  <definedNames/>
  <calcPr fullCalcOnLoad="1"/>
</workbook>
</file>

<file path=xl/sharedStrings.xml><?xml version="1.0" encoding="utf-8"?>
<sst xmlns="http://schemas.openxmlformats.org/spreadsheetml/2006/main" count="91" uniqueCount="73">
  <si>
    <t>НАПРАВЛЕНИЯ ПОДГОТОВКИ 
(СПЕЦИАЛЬНОСТИ)/
ПРОФИЛИ ПОДГОТОВКИ</t>
  </si>
  <si>
    <t>Социальная работа</t>
  </si>
  <si>
    <t>Управление персоналом</t>
  </si>
  <si>
    <t xml:space="preserve">итого </t>
  </si>
  <si>
    <t>Дошкольное образование</t>
  </si>
  <si>
    <t xml:space="preserve">Математика </t>
  </si>
  <si>
    <t xml:space="preserve">Начальное образование </t>
  </si>
  <si>
    <t>Физическая культура</t>
  </si>
  <si>
    <t>Психология образования</t>
  </si>
  <si>
    <t>Декоративно-прикладное искусство и дизайн</t>
  </si>
  <si>
    <t>Специальное (дефектологическое) образование</t>
  </si>
  <si>
    <t>Сервис и эксплуатация автомобильного транспорта</t>
  </si>
  <si>
    <t>Теология</t>
  </si>
  <si>
    <t>Психолого-педагогическое образование</t>
  </si>
  <si>
    <t>Профессиональное обучение</t>
  </si>
  <si>
    <t>Педагогическое образование</t>
  </si>
  <si>
    <t>Логопедия</t>
  </si>
  <si>
    <t>План приема</t>
  </si>
  <si>
    <t>География</t>
  </si>
  <si>
    <t>История</t>
  </si>
  <si>
    <t>Информатика</t>
  </si>
  <si>
    <t>Иностранный язык</t>
  </si>
  <si>
    <t>Технология и организация ресторанного сервиса</t>
  </si>
  <si>
    <t>ВНЕБЮДЖЕТНЫЕ МЕСТА</t>
  </si>
  <si>
    <t>ВНЕБЮДЖЕТ</t>
  </si>
  <si>
    <t>Внебюджетные места
ИТОГО</t>
  </si>
  <si>
    <t xml:space="preserve">Юриспруденция </t>
  </si>
  <si>
    <r>
      <t xml:space="preserve"> </t>
    </r>
    <r>
      <rPr>
        <b/>
        <sz val="10"/>
        <rFont val="Times New Roman"/>
        <family val="1"/>
      </rPr>
      <t>Русский язык/Литература</t>
    </r>
  </si>
  <si>
    <t>ВНЕБЮДЖЕТНЫЕ МЕСТА
ИТОГО</t>
  </si>
  <si>
    <t>сдавали ЕГЭ</t>
  </si>
  <si>
    <t>сдавали письменно</t>
  </si>
  <si>
    <t>категориии поступивших</t>
  </si>
  <si>
    <t xml:space="preserve">ЗАЧИСЛЕНИЕ
 (ЗАОЧНАЯ ФОРМА ОБУЧЕНИЯ) </t>
  </si>
  <si>
    <t>параллельное образование</t>
  </si>
  <si>
    <t>СОО</t>
  </si>
  <si>
    <t>СПО</t>
  </si>
  <si>
    <t>НПО</t>
  </si>
  <si>
    <t>ВПО</t>
  </si>
  <si>
    <t>сдавали письменно
 НПО+СПО+ВПО</t>
  </si>
  <si>
    <t>ИТОГО ВНЕБЮДЖЕТ</t>
  </si>
  <si>
    <t>Журналистика</t>
  </si>
  <si>
    <t>Педагогическое образование (с 2 мя профилями подготовки)</t>
  </si>
  <si>
    <t>Социально-культурная деятельность</t>
  </si>
  <si>
    <t>ВНЕБЮДЖЕТ после 21.08.2015</t>
  </si>
  <si>
    <t>СОО 2015</t>
  </si>
  <si>
    <t>СОО до 2015</t>
  </si>
  <si>
    <t>ВПО 2015</t>
  </si>
  <si>
    <t>ВПО до 2015</t>
  </si>
  <si>
    <t>НПО 2015</t>
  </si>
  <si>
    <t>НПО до 2015</t>
  </si>
  <si>
    <t>СПО 2015</t>
  </si>
  <si>
    <t>СПО до 2015</t>
  </si>
  <si>
    <t>на базе СОО и СПО</t>
  </si>
  <si>
    <t>на базе профессионального образования
ВПО</t>
  </si>
  <si>
    <t xml:space="preserve">СОО </t>
  </si>
  <si>
    <t>соо14</t>
  </si>
  <si>
    <t>соо15</t>
  </si>
  <si>
    <t>спо14</t>
  </si>
  <si>
    <t>спо15</t>
  </si>
  <si>
    <t>ЗАЧИСЛЕННО
21.08.2015</t>
  </si>
  <si>
    <t>ЗАЧИСЛЕННО
18.09.2015</t>
  </si>
  <si>
    <t>Технология</t>
  </si>
  <si>
    <t>Средний балл ЕГЭ
общий конкурс</t>
  </si>
  <si>
    <t>Средний балл ЕГЭ</t>
  </si>
  <si>
    <t>Сдавали ЕГЭ</t>
  </si>
  <si>
    <t>Сдавали ЕГЭ+ВИ</t>
  </si>
  <si>
    <t>Сдавали ВИ</t>
  </si>
  <si>
    <t>Категории поступающих</t>
  </si>
  <si>
    <t>Проходной балл</t>
  </si>
  <si>
    <t>,</t>
  </si>
  <si>
    <t>впо</t>
  </si>
  <si>
    <t>егэ</t>
  </si>
  <si>
    <t>Сдавали ВИ ВПО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</si>
</sst>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* #,##0_);_(* \(#,##0\);_(* &quot;-&quot;_);_(@_)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12" fillId="0" borderId="11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textRotation="90" wrapText="1"/>
    </xf>
    <xf numFmtId="0" fontId="12" fillId="0" borderId="11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textRotation="90" wrapText="1"/>
    </xf>
    <xf numFmtId="0" fontId="12" fillId="0" borderId="25" xfId="0" applyFont="1" applyFill="1" applyBorder="1" applyAlignment="1">
      <alignment horizontal="center" vertical="center" textRotation="90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textRotation="90" wrapText="1"/>
    </xf>
    <xf numFmtId="0" fontId="12" fillId="0" borderId="21" xfId="0" applyFont="1" applyFill="1" applyBorder="1" applyAlignment="1">
      <alignment horizontal="center" vertical="center" textRotation="90" wrapText="1"/>
    </xf>
    <xf numFmtId="0" fontId="12" fillId="0" borderId="23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DDD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6"/>
  <sheetViews>
    <sheetView tabSelected="1" view="pageBreakPreview" zoomScale="85" zoomScaleSheetLayoutView="85" workbookViewId="0" topLeftCell="A1">
      <pane xSplit="29" ySplit="9" topLeftCell="AD10" activePane="bottomRight" state="frozen"/>
      <selection pane="topLeft" activeCell="A1" sqref="A1"/>
      <selection pane="topRight" activeCell="AB1" sqref="AB1"/>
      <selection pane="bottomLeft" activeCell="A10" sqref="A10"/>
      <selection pane="bottomRight" activeCell="AK25" sqref="AK25"/>
    </sheetView>
  </sheetViews>
  <sheetFormatPr defaultColWidth="9.00390625" defaultRowHeight="12.75"/>
  <cols>
    <col min="1" max="2" width="9.125" style="11" customWidth="1"/>
    <col min="3" max="3" width="11.125" style="11" customWidth="1"/>
    <col min="4" max="4" width="4.00390625" style="11" customWidth="1"/>
    <col min="5" max="5" width="7.25390625" style="11" customWidth="1"/>
    <col min="6" max="6" width="9.25390625" style="11" customWidth="1"/>
    <col min="7" max="7" width="4.875" style="12" customWidth="1"/>
    <col min="8" max="8" width="6.625" style="11" customWidth="1"/>
    <col min="9" max="11" width="8.375" style="11" customWidth="1"/>
    <col min="12" max="15" width="4.625" style="13" customWidth="1"/>
    <col min="16" max="17" width="5.75390625" style="13" customWidth="1"/>
    <col min="18" max="18" width="4.375" style="13" customWidth="1"/>
    <col min="19" max="19" width="5.75390625" style="13" customWidth="1"/>
    <col min="20" max="23" width="4.375" style="13" customWidth="1"/>
    <col min="24" max="26" width="5.375" style="13" customWidth="1"/>
    <col min="27" max="27" width="5.125" style="13" customWidth="1"/>
    <col min="28" max="28" width="5.375" style="13" customWidth="1"/>
    <col min="29" max="29" width="6.00390625" style="13" customWidth="1"/>
    <col min="30" max="30" width="6.125" style="13" customWidth="1"/>
    <col min="31" max="36" width="5.875" style="14" customWidth="1"/>
    <col min="37" max="37" width="9.75390625" style="14" customWidth="1"/>
    <col min="38" max="38" width="5.875" style="14" hidden="1" customWidth="1"/>
    <col min="39" max="39" width="7.00390625" style="15" hidden="1" customWidth="1"/>
    <col min="40" max="40" width="0.2421875" style="0" hidden="1" customWidth="1"/>
    <col min="41" max="49" width="9.125" style="0" hidden="1" customWidth="1"/>
    <col min="50" max="50" width="0.12890625" style="0" hidden="1" customWidth="1"/>
    <col min="51" max="51" width="9.125" style="0" hidden="1" customWidth="1"/>
  </cols>
  <sheetData>
    <row r="1" spans="1:39" ht="46.5" customHeight="1">
      <c r="A1" s="31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</row>
    <row r="2" spans="1:39" ht="30.75" customHeight="1">
      <c r="A2" s="41" t="s">
        <v>0</v>
      </c>
      <c r="B2" s="42"/>
      <c r="C2" s="42"/>
      <c r="D2" s="43" t="s">
        <v>17</v>
      </c>
      <c r="E2" s="44"/>
      <c r="F2" s="45"/>
      <c r="G2" s="70" t="s">
        <v>25</v>
      </c>
      <c r="H2" s="34" t="s">
        <v>59</v>
      </c>
      <c r="I2" s="34"/>
      <c r="J2" s="34" t="s">
        <v>60</v>
      </c>
      <c r="K2" s="34"/>
      <c r="L2" s="64" t="s">
        <v>67</v>
      </c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5"/>
      <c r="AE2" s="36" t="s">
        <v>33</v>
      </c>
      <c r="AF2" s="73" t="s">
        <v>62</v>
      </c>
      <c r="AG2" s="74"/>
      <c r="AH2" s="74"/>
      <c r="AI2" s="75"/>
      <c r="AJ2" s="36" t="s">
        <v>72</v>
      </c>
      <c r="AK2" s="56" t="s">
        <v>68</v>
      </c>
      <c r="AL2" s="56"/>
      <c r="AM2" s="56"/>
    </row>
    <row r="3" spans="1:39" ht="15.75" customHeight="1">
      <c r="A3" s="41"/>
      <c r="B3" s="42"/>
      <c r="C3" s="42"/>
      <c r="D3" s="46"/>
      <c r="E3" s="47"/>
      <c r="F3" s="48"/>
      <c r="G3" s="71"/>
      <c r="H3" s="34"/>
      <c r="I3" s="34"/>
      <c r="J3" s="34"/>
      <c r="K3" s="34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7"/>
      <c r="AE3" s="63"/>
      <c r="AF3" s="36" t="s">
        <v>63</v>
      </c>
      <c r="AG3" s="36" t="s">
        <v>64</v>
      </c>
      <c r="AH3" s="36" t="s">
        <v>65</v>
      </c>
      <c r="AI3" s="36" t="s">
        <v>66</v>
      </c>
      <c r="AJ3" s="63"/>
      <c r="AK3" s="56"/>
      <c r="AL3" s="56"/>
      <c r="AM3" s="56"/>
    </row>
    <row r="4" spans="1:39" ht="9.75" customHeight="1">
      <c r="A4" s="42"/>
      <c r="B4" s="42"/>
      <c r="C4" s="42"/>
      <c r="D4" s="49"/>
      <c r="E4" s="50"/>
      <c r="F4" s="51"/>
      <c r="G4" s="71"/>
      <c r="H4" s="34"/>
      <c r="I4" s="34"/>
      <c r="J4" s="34"/>
      <c r="K4" s="34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9"/>
      <c r="AE4" s="63"/>
      <c r="AF4" s="63"/>
      <c r="AG4" s="63"/>
      <c r="AH4" s="63"/>
      <c r="AI4" s="63"/>
      <c r="AJ4" s="63"/>
      <c r="AK4" s="56"/>
      <c r="AL4" s="56"/>
      <c r="AM4" s="56"/>
    </row>
    <row r="5" spans="1:39" ht="31.5" customHeight="1">
      <c r="A5" s="42"/>
      <c r="B5" s="42"/>
      <c r="C5" s="42"/>
      <c r="D5" s="59" t="s">
        <v>28</v>
      </c>
      <c r="E5" s="34" t="s">
        <v>23</v>
      </c>
      <c r="F5" s="35"/>
      <c r="G5" s="71"/>
      <c r="H5" s="38" t="s">
        <v>23</v>
      </c>
      <c r="I5" s="39"/>
      <c r="J5" s="39"/>
      <c r="K5" s="40"/>
      <c r="L5" s="62" t="s">
        <v>24</v>
      </c>
      <c r="M5" s="62" t="s">
        <v>43</v>
      </c>
      <c r="N5" s="62" t="s">
        <v>39</v>
      </c>
      <c r="O5" s="34" t="s">
        <v>31</v>
      </c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63"/>
      <c r="AF5" s="63"/>
      <c r="AG5" s="63"/>
      <c r="AH5" s="63"/>
      <c r="AI5" s="63"/>
      <c r="AJ5" s="63"/>
      <c r="AK5" s="56"/>
      <c r="AL5" s="56"/>
      <c r="AM5" s="56"/>
    </row>
    <row r="6" spans="1:39" ht="31.5" customHeight="1">
      <c r="A6" s="42"/>
      <c r="B6" s="42"/>
      <c r="C6" s="42"/>
      <c r="D6" s="59"/>
      <c r="E6" s="36" t="s">
        <v>52</v>
      </c>
      <c r="F6" s="36" t="s">
        <v>53</v>
      </c>
      <c r="G6" s="71"/>
      <c r="H6" s="36" t="s">
        <v>52</v>
      </c>
      <c r="I6" s="36" t="s">
        <v>53</v>
      </c>
      <c r="J6" s="36" t="s">
        <v>52</v>
      </c>
      <c r="K6" s="36" t="s">
        <v>53</v>
      </c>
      <c r="L6" s="62"/>
      <c r="M6" s="62"/>
      <c r="N6" s="62"/>
      <c r="O6" s="49" t="s">
        <v>34</v>
      </c>
      <c r="P6" s="50"/>
      <c r="Q6" s="50"/>
      <c r="R6" s="50"/>
      <c r="S6" s="51"/>
      <c r="T6" s="38" t="s">
        <v>35</v>
      </c>
      <c r="U6" s="39"/>
      <c r="V6" s="39"/>
      <c r="W6" s="39"/>
      <c r="X6" s="40"/>
      <c r="Y6" s="34" t="s">
        <v>36</v>
      </c>
      <c r="Z6" s="34"/>
      <c r="AA6" s="32" t="s">
        <v>38</v>
      </c>
      <c r="AB6" s="38" t="s">
        <v>37</v>
      </c>
      <c r="AC6" s="39"/>
      <c r="AD6" s="40"/>
      <c r="AE6" s="63"/>
      <c r="AF6" s="63"/>
      <c r="AG6" s="63"/>
      <c r="AH6" s="63"/>
      <c r="AI6" s="63"/>
      <c r="AJ6" s="63"/>
      <c r="AK6" s="56"/>
      <c r="AL6" s="56"/>
      <c r="AM6" s="56"/>
    </row>
    <row r="7" spans="1:39" ht="123" customHeight="1">
      <c r="A7" s="42"/>
      <c r="B7" s="42"/>
      <c r="C7" s="42"/>
      <c r="D7" s="59"/>
      <c r="E7" s="37"/>
      <c r="F7" s="37"/>
      <c r="G7" s="72"/>
      <c r="H7" s="37"/>
      <c r="I7" s="37"/>
      <c r="J7" s="37"/>
      <c r="K7" s="37"/>
      <c r="L7" s="33"/>
      <c r="M7" s="33"/>
      <c r="N7" s="33"/>
      <c r="O7" s="5" t="s">
        <v>34</v>
      </c>
      <c r="P7" s="5" t="s">
        <v>44</v>
      </c>
      <c r="Q7" s="5" t="s">
        <v>45</v>
      </c>
      <c r="R7" s="6" t="s">
        <v>29</v>
      </c>
      <c r="S7" s="6" t="s">
        <v>30</v>
      </c>
      <c r="T7" s="7" t="s">
        <v>35</v>
      </c>
      <c r="U7" s="7" t="s">
        <v>50</v>
      </c>
      <c r="V7" s="7" t="s">
        <v>51</v>
      </c>
      <c r="W7" s="6" t="s">
        <v>30</v>
      </c>
      <c r="X7" s="6" t="s">
        <v>29</v>
      </c>
      <c r="Y7" s="7" t="s">
        <v>48</v>
      </c>
      <c r="Z7" s="7" t="s">
        <v>49</v>
      </c>
      <c r="AA7" s="33"/>
      <c r="AB7" s="5" t="s">
        <v>37</v>
      </c>
      <c r="AC7" s="5" t="s">
        <v>46</v>
      </c>
      <c r="AD7" s="5" t="s">
        <v>47</v>
      </c>
      <c r="AE7" s="37"/>
      <c r="AF7" s="37"/>
      <c r="AG7" s="37"/>
      <c r="AH7" s="37"/>
      <c r="AI7" s="37"/>
      <c r="AJ7" s="37"/>
      <c r="AK7" s="56"/>
      <c r="AL7" s="56"/>
      <c r="AM7" s="56"/>
    </row>
    <row r="8" spans="1:39" s="2" customFormat="1" ht="15.75">
      <c r="A8" s="55" t="s">
        <v>15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</row>
    <row r="9" spans="1:39" s="3" customFormat="1" ht="15" customHeight="1">
      <c r="A9" s="52" t="s">
        <v>19</v>
      </c>
      <c r="B9" s="54"/>
      <c r="C9" s="54"/>
      <c r="D9" s="8">
        <f>E9+F9</f>
        <v>2</v>
      </c>
      <c r="E9" s="8">
        <v>2</v>
      </c>
      <c r="F9" s="8"/>
      <c r="G9" s="8">
        <f>H9+J9</f>
        <v>4</v>
      </c>
      <c r="H9" s="8">
        <v>2</v>
      </c>
      <c r="I9" s="8"/>
      <c r="J9" s="8">
        <v>2</v>
      </c>
      <c r="K9" s="8"/>
      <c r="L9" s="8">
        <f>O9+T9</f>
        <v>4</v>
      </c>
      <c r="M9" s="8"/>
      <c r="N9" s="8"/>
      <c r="O9" s="8">
        <v>2</v>
      </c>
      <c r="P9" s="4">
        <v>2</v>
      </c>
      <c r="Q9" s="4"/>
      <c r="R9" s="8">
        <v>2</v>
      </c>
      <c r="S9" s="8"/>
      <c r="T9" s="8">
        <v>2</v>
      </c>
      <c r="U9" s="4"/>
      <c r="V9" s="4">
        <v>2</v>
      </c>
      <c r="W9" s="4"/>
      <c r="X9" s="8"/>
      <c r="Y9" s="4"/>
      <c r="Z9" s="4"/>
      <c r="AA9" s="8"/>
      <c r="AB9" s="4"/>
      <c r="AC9" s="8"/>
      <c r="AD9" s="8"/>
      <c r="AE9" s="8"/>
      <c r="AF9" s="8"/>
      <c r="AG9" s="8">
        <v>2</v>
      </c>
      <c r="AH9" s="8"/>
      <c r="AI9" s="8">
        <v>2</v>
      </c>
      <c r="AJ9" s="8"/>
      <c r="AK9" s="8">
        <v>150</v>
      </c>
      <c r="AL9" s="8">
        <v>3</v>
      </c>
      <c r="AM9" s="8">
        <f aca="true" t="shared" si="0" ref="AM9:AM18">AK9/AL9</f>
        <v>50</v>
      </c>
    </row>
    <row r="10" spans="1:39" s="2" customFormat="1" ht="16.5" customHeight="1">
      <c r="A10" s="52" t="s">
        <v>18</v>
      </c>
      <c r="B10" s="54"/>
      <c r="C10" s="54"/>
      <c r="D10" s="8">
        <f aca="true" t="shared" si="1" ref="D10:D17">E10+F10</f>
        <v>11</v>
      </c>
      <c r="E10" s="8">
        <v>10</v>
      </c>
      <c r="F10" s="8">
        <v>1</v>
      </c>
      <c r="G10" s="8">
        <f aca="true" t="shared" si="2" ref="G10:G17">H10+I10+J10+K10</f>
        <v>13</v>
      </c>
      <c r="H10" s="8">
        <v>10</v>
      </c>
      <c r="I10" s="8">
        <v>1</v>
      </c>
      <c r="J10" s="8">
        <v>2</v>
      </c>
      <c r="K10" s="8"/>
      <c r="L10" s="8">
        <f>O10+T10+Y10+Z10+AB10</f>
        <v>13</v>
      </c>
      <c r="M10" s="8"/>
      <c r="N10" s="8"/>
      <c r="O10" s="8">
        <v>11</v>
      </c>
      <c r="P10" s="8">
        <v>10</v>
      </c>
      <c r="Q10" s="4">
        <v>1</v>
      </c>
      <c r="R10" s="8">
        <v>10</v>
      </c>
      <c r="S10" s="8"/>
      <c r="T10" s="8">
        <v>1</v>
      </c>
      <c r="U10" s="8"/>
      <c r="V10" s="4">
        <v>1</v>
      </c>
      <c r="W10" s="4"/>
      <c r="X10" s="8"/>
      <c r="Y10" s="8"/>
      <c r="Z10" s="8"/>
      <c r="AA10" s="8"/>
      <c r="AB10" s="8">
        <v>1</v>
      </c>
      <c r="AC10" s="8"/>
      <c r="AD10" s="8">
        <v>1</v>
      </c>
      <c r="AE10" s="8"/>
      <c r="AF10" s="8"/>
      <c r="AG10" s="8">
        <v>12</v>
      </c>
      <c r="AH10" s="8"/>
      <c r="AI10" s="8"/>
      <c r="AJ10" s="8">
        <v>1</v>
      </c>
      <c r="AK10" s="8">
        <v>129</v>
      </c>
      <c r="AL10" s="8">
        <v>3</v>
      </c>
      <c r="AM10" s="8">
        <f t="shared" si="0"/>
        <v>43</v>
      </c>
    </row>
    <row r="11" spans="1:39" s="2" customFormat="1" ht="13.5">
      <c r="A11" s="52" t="s">
        <v>4</v>
      </c>
      <c r="B11" s="54"/>
      <c r="C11" s="54"/>
      <c r="D11" s="8">
        <f t="shared" si="1"/>
        <v>15</v>
      </c>
      <c r="E11" s="8">
        <v>13</v>
      </c>
      <c r="F11" s="8">
        <v>2</v>
      </c>
      <c r="G11" s="8">
        <f t="shared" si="2"/>
        <v>24</v>
      </c>
      <c r="H11" s="8">
        <v>13</v>
      </c>
      <c r="I11" s="8">
        <v>2</v>
      </c>
      <c r="J11" s="8">
        <v>9</v>
      </c>
      <c r="K11" s="8"/>
      <c r="L11" s="8">
        <f aca="true" t="shared" si="3" ref="L11:L17">O11+T11+Y11+Z11+AB11</f>
        <v>24</v>
      </c>
      <c r="M11" s="8"/>
      <c r="N11" s="8"/>
      <c r="O11" s="8">
        <v>3</v>
      </c>
      <c r="P11" s="4">
        <v>3</v>
      </c>
      <c r="Q11" s="8"/>
      <c r="R11" s="8">
        <v>3</v>
      </c>
      <c r="S11" s="8"/>
      <c r="T11" s="8">
        <v>17</v>
      </c>
      <c r="U11" s="4">
        <v>5</v>
      </c>
      <c r="V11" s="4">
        <v>12</v>
      </c>
      <c r="W11" s="4">
        <v>9</v>
      </c>
      <c r="X11" s="8"/>
      <c r="Y11" s="8"/>
      <c r="Z11" s="8">
        <v>2</v>
      </c>
      <c r="AA11" s="8"/>
      <c r="AB11" s="8">
        <v>2</v>
      </c>
      <c r="AC11" s="4"/>
      <c r="AD11" s="4">
        <v>2</v>
      </c>
      <c r="AE11" s="8"/>
      <c r="AF11" s="8"/>
      <c r="AG11" s="8">
        <v>3</v>
      </c>
      <c r="AH11" s="8"/>
      <c r="AI11" s="8">
        <v>19</v>
      </c>
      <c r="AJ11" s="8">
        <v>2</v>
      </c>
      <c r="AK11" s="8">
        <v>136</v>
      </c>
      <c r="AL11" s="8">
        <v>3</v>
      </c>
      <c r="AM11" s="8">
        <f t="shared" si="0"/>
        <v>45.333333333333336</v>
      </c>
    </row>
    <row r="12" spans="1:39" s="2" customFormat="1" ht="13.5">
      <c r="A12" s="52" t="s">
        <v>5</v>
      </c>
      <c r="B12" s="54"/>
      <c r="C12" s="54"/>
      <c r="D12" s="8">
        <f t="shared" si="1"/>
        <v>5</v>
      </c>
      <c r="E12" s="8">
        <v>4</v>
      </c>
      <c r="F12" s="8">
        <v>1</v>
      </c>
      <c r="G12" s="8">
        <f t="shared" si="2"/>
        <v>6</v>
      </c>
      <c r="H12" s="8">
        <v>4</v>
      </c>
      <c r="I12" s="8">
        <v>1</v>
      </c>
      <c r="J12" s="8">
        <v>1</v>
      </c>
      <c r="K12" s="8"/>
      <c r="L12" s="8">
        <f t="shared" si="3"/>
        <v>6</v>
      </c>
      <c r="M12" s="8"/>
      <c r="N12" s="8"/>
      <c r="O12" s="8">
        <v>4</v>
      </c>
      <c r="P12" s="8">
        <v>4</v>
      </c>
      <c r="Q12" s="8"/>
      <c r="R12" s="8">
        <v>4</v>
      </c>
      <c r="S12" s="8"/>
      <c r="T12" s="8">
        <v>1</v>
      </c>
      <c r="U12" s="8">
        <v>1</v>
      </c>
      <c r="V12" s="8"/>
      <c r="W12" s="8"/>
      <c r="X12" s="8"/>
      <c r="Y12" s="8"/>
      <c r="Z12" s="8"/>
      <c r="AA12" s="8"/>
      <c r="AB12" s="8">
        <v>1</v>
      </c>
      <c r="AC12" s="8">
        <v>1</v>
      </c>
      <c r="AD12" s="8"/>
      <c r="AE12" s="8"/>
      <c r="AF12" s="8"/>
      <c r="AG12" s="8">
        <v>4</v>
      </c>
      <c r="AH12" s="8"/>
      <c r="AI12" s="8">
        <v>1</v>
      </c>
      <c r="AJ12" s="8">
        <v>1</v>
      </c>
      <c r="AK12" s="8">
        <v>126</v>
      </c>
      <c r="AL12" s="8">
        <v>3</v>
      </c>
      <c r="AM12" s="8">
        <f t="shared" si="0"/>
        <v>42</v>
      </c>
    </row>
    <row r="13" spans="1:39" s="2" customFormat="1" ht="18" customHeight="1">
      <c r="A13" s="52" t="s">
        <v>61</v>
      </c>
      <c r="B13" s="52"/>
      <c r="C13" s="52"/>
      <c r="D13" s="8"/>
      <c r="E13" s="8"/>
      <c r="F13" s="8"/>
      <c r="G13" s="8">
        <f t="shared" si="2"/>
        <v>1</v>
      </c>
      <c r="H13" s="8"/>
      <c r="I13" s="8"/>
      <c r="J13" s="8">
        <v>1</v>
      </c>
      <c r="K13" s="8"/>
      <c r="L13" s="8">
        <f t="shared" si="3"/>
        <v>1</v>
      </c>
      <c r="M13" s="8"/>
      <c r="N13" s="8"/>
      <c r="O13" s="8"/>
      <c r="P13" s="8"/>
      <c r="Q13" s="8"/>
      <c r="R13" s="8"/>
      <c r="S13" s="8"/>
      <c r="T13" s="8">
        <v>1</v>
      </c>
      <c r="U13" s="8"/>
      <c r="V13" s="8">
        <v>1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>
        <v>1</v>
      </c>
      <c r="AJ13" s="8"/>
      <c r="AK13" s="8">
        <v>171</v>
      </c>
      <c r="AL13" s="8">
        <v>3</v>
      </c>
      <c r="AM13" s="4">
        <f t="shared" si="0"/>
        <v>57</v>
      </c>
    </row>
    <row r="14" spans="1:39" s="2" customFormat="1" ht="15.75" customHeight="1">
      <c r="A14" s="52" t="s">
        <v>21</v>
      </c>
      <c r="B14" s="52"/>
      <c r="C14" s="52"/>
      <c r="D14" s="8">
        <f t="shared" si="1"/>
        <v>16</v>
      </c>
      <c r="E14" s="8">
        <v>12</v>
      </c>
      <c r="F14" s="8">
        <v>4</v>
      </c>
      <c r="G14" s="8">
        <f t="shared" si="2"/>
        <v>21</v>
      </c>
      <c r="H14" s="8">
        <v>12</v>
      </c>
      <c r="I14" s="8">
        <v>4</v>
      </c>
      <c r="J14" s="8">
        <v>4</v>
      </c>
      <c r="K14" s="8">
        <v>1</v>
      </c>
      <c r="L14" s="8">
        <f t="shared" si="3"/>
        <v>21</v>
      </c>
      <c r="M14" s="8"/>
      <c r="N14" s="8"/>
      <c r="O14" s="8">
        <f>P14+Q14</f>
        <v>11</v>
      </c>
      <c r="P14" s="4">
        <v>6</v>
      </c>
      <c r="Q14" s="4">
        <v>5</v>
      </c>
      <c r="R14" s="8">
        <v>8</v>
      </c>
      <c r="S14" s="8"/>
      <c r="T14" s="8">
        <f>U14+V14</f>
        <v>5</v>
      </c>
      <c r="U14" s="4">
        <v>4</v>
      </c>
      <c r="V14" s="4">
        <v>1</v>
      </c>
      <c r="W14" s="4">
        <v>4</v>
      </c>
      <c r="X14" s="8"/>
      <c r="Y14" s="8"/>
      <c r="Z14" s="8"/>
      <c r="AA14" s="8"/>
      <c r="AB14" s="8">
        <v>5</v>
      </c>
      <c r="AC14" s="8"/>
      <c r="AD14" s="8">
        <v>5</v>
      </c>
      <c r="AE14" s="8"/>
      <c r="AF14" s="8"/>
      <c r="AG14" s="8">
        <v>12</v>
      </c>
      <c r="AH14" s="8"/>
      <c r="AI14" s="8">
        <v>4</v>
      </c>
      <c r="AJ14" s="8">
        <v>5</v>
      </c>
      <c r="AK14" s="8">
        <v>138</v>
      </c>
      <c r="AL14" s="8">
        <v>3</v>
      </c>
      <c r="AM14" s="4">
        <f t="shared" si="0"/>
        <v>46</v>
      </c>
    </row>
    <row r="15" spans="1:39" s="2" customFormat="1" ht="13.5">
      <c r="A15" s="52" t="s">
        <v>6</v>
      </c>
      <c r="B15" s="54"/>
      <c r="C15" s="54"/>
      <c r="D15" s="8">
        <f t="shared" si="1"/>
        <v>17</v>
      </c>
      <c r="E15" s="8">
        <v>17</v>
      </c>
      <c r="F15" s="8"/>
      <c r="G15" s="8">
        <f t="shared" si="2"/>
        <v>23</v>
      </c>
      <c r="H15" s="8">
        <v>17</v>
      </c>
      <c r="I15" s="8"/>
      <c r="J15" s="8">
        <v>6</v>
      </c>
      <c r="K15" s="8"/>
      <c r="L15" s="8">
        <f t="shared" si="3"/>
        <v>23</v>
      </c>
      <c r="M15" s="8"/>
      <c r="N15" s="8"/>
      <c r="O15" s="8">
        <f>P15+Q15</f>
        <v>21</v>
      </c>
      <c r="P15" s="4">
        <v>18</v>
      </c>
      <c r="Q15" s="4">
        <v>3</v>
      </c>
      <c r="R15" s="4">
        <v>17</v>
      </c>
      <c r="S15" s="8"/>
      <c r="T15" s="8">
        <f>U15+V15</f>
        <v>2</v>
      </c>
      <c r="U15" s="4">
        <v>1</v>
      </c>
      <c r="V15" s="4">
        <v>1</v>
      </c>
      <c r="W15" s="4"/>
      <c r="X15" s="8"/>
      <c r="Y15" s="8"/>
      <c r="Z15" s="8"/>
      <c r="AA15" s="8"/>
      <c r="AB15" s="8"/>
      <c r="AC15" s="8"/>
      <c r="AD15" s="8"/>
      <c r="AE15" s="8"/>
      <c r="AF15" s="8"/>
      <c r="AG15" s="8">
        <v>22</v>
      </c>
      <c r="AH15" s="8"/>
      <c r="AI15" s="8">
        <v>1</v>
      </c>
      <c r="AJ15" s="8"/>
      <c r="AK15" s="8">
        <v>134</v>
      </c>
      <c r="AL15" s="8">
        <v>3</v>
      </c>
      <c r="AM15" s="4">
        <f t="shared" si="0"/>
        <v>44.666666666666664</v>
      </c>
    </row>
    <row r="16" spans="1:39" s="2" customFormat="1" ht="12.75">
      <c r="A16" s="52" t="s">
        <v>20</v>
      </c>
      <c r="B16" s="52"/>
      <c r="C16" s="52"/>
      <c r="D16" s="8">
        <f t="shared" si="1"/>
        <v>1</v>
      </c>
      <c r="E16" s="8">
        <v>1</v>
      </c>
      <c r="F16" s="8"/>
      <c r="G16" s="8">
        <f t="shared" si="2"/>
        <v>2</v>
      </c>
      <c r="H16" s="8">
        <v>1</v>
      </c>
      <c r="I16" s="8"/>
      <c r="J16" s="8">
        <v>1</v>
      </c>
      <c r="K16" s="8"/>
      <c r="L16" s="8">
        <f t="shared" si="3"/>
        <v>2</v>
      </c>
      <c r="M16" s="8"/>
      <c r="N16" s="8"/>
      <c r="O16" s="8">
        <v>1</v>
      </c>
      <c r="P16" s="8">
        <v>1</v>
      </c>
      <c r="Q16" s="8"/>
      <c r="R16" s="8">
        <v>1</v>
      </c>
      <c r="S16" s="8"/>
      <c r="T16" s="8">
        <v>1</v>
      </c>
      <c r="U16" s="4"/>
      <c r="V16" s="4">
        <v>1</v>
      </c>
      <c r="W16" s="4"/>
      <c r="X16" s="8"/>
      <c r="Y16" s="8"/>
      <c r="Z16" s="8"/>
      <c r="AA16" s="8"/>
      <c r="AB16" s="8"/>
      <c r="AC16" s="8"/>
      <c r="AD16" s="8"/>
      <c r="AE16" s="8"/>
      <c r="AF16" s="8"/>
      <c r="AG16" s="8">
        <v>1</v>
      </c>
      <c r="AH16" s="8"/>
      <c r="AI16" s="8">
        <v>1</v>
      </c>
      <c r="AJ16" s="8"/>
      <c r="AK16" s="8">
        <v>155</v>
      </c>
      <c r="AL16" s="8">
        <v>3</v>
      </c>
      <c r="AM16" s="4">
        <f t="shared" si="0"/>
        <v>51.666666666666664</v>
      </c>
    </row>
    <row r="17" spans="1:39" s="2" customFormat="1" ht="18" customHeight="1">
      <c r="A17" s="52" t="s">
        <v>7</v>
      </c>
      <c r="B17" s="54"/>
      <c r="C17" s="54"/>
      <c r="D17" s="8">
        <f t="shared" si="1"/>
        <v>5</v>
      </c>
      <c r="E17" s="8">
        <v>3</v>
      </c>
      <c r="F17" s="8">
        <v>2</v>
      </c>
      <c r="G17" s="8">
        <f t="shared" si="2"/>
        <v>11</v>
      </c>
      <c r="H17" s="8">
        <v>3</v>
      </c>
      <c r="I17" s="8">
        <v>2</v>
      </c>
      <c r="J17" s="8">
        <v>6</v>
      </c>
      <c r="K17" s="8"/>
      <c r="L17" s="8">
        <f t="shared" si="3"/>
        <v>11</v>
      </c>
      <c r="M17" s="8"/>
      <c r="N17" s="8"/>
      <c r="O17" s="8"/>
      <c r="P17" s="8"/>
      <c r="Q17" s="8"/>
      <c r="R17" s="8"/>
      <c r="S17" s="8"/>
      <c r="T17" s="8">
        <f>U17+V17</f>
        <v>8</v>
      </c>
      <c r="U17" s="4">
        <v>3</v>
      </c>
      <c r="V17" s="4">
        <v>5</v>
      </c>
      <c r="W17" s="4"/>
      <c r="X17" s="8"/>
      <c r="Y17" s="8"/>
      <c r="Z17" s="4">
        <v>1</v>
      </c>
      <c r="AA17" s="8"/>
      <c r="AB17" s="8">
        <v>2</v>
      </c>
      <c r="AC17" s="4"/>
      <c r="AD17" s="4">
        <v>2</v>
      </c>
      <c r="AE17" s="8"/>
      <c r="AF17" s="8"/>
      <c r="AG17" s="8"/>
      <c r="AH17" s="8"/>
      <c r="AI17" s="8">
        <v>9</v>
      </c>
      <c r="AJ17" s="8">
        <v>2</v>
      </c>
      <c r="AK17" s="8">
        <v>139</v>
      </c>
      <c r="AL17" s="8">
        <v>3</v>
      </c>
      <c r="AM17" s="8">
        <f t="shared" si="0"/>
        <v>46.333333333333336</v>
      </c>
    </row>
    <row r="18" spans="1:39" s="3" customFormat="1" ht="15" customHeight="1">
      <c r="A18" s="53" t="s">
        <v>3</v>
      </c>
      <c r="B18" s="53"/>
      <c r="C18" s="53"/>
      <c r="D18" s="8">
        <f>SUM(D9:D17)</f>
        <v>72</v>
      </c>
      <c r="E18" s="8">
        <f aca="true" t="shared" si="4" ref="E18:AD18">SUM(E9:E17)</f>
        <v>62</v>
      </c>
      <c r="F18" s="8">
        <f t="shared" si="4"/>
        <v>10</v>
      </c>
      <c r="G18" s="8">
        <f t="shared" si="4"/>
        <v>105</v>
      </c>
      <c r="H18" s="8">
        <f t="shared" si="4"/>
        <v>62</v>
      </c>
      <c r="I18" s="8">
        <f t="shared" si="4"/>
        <v>10</v>
      </c>
      <c r="J18" s="8">
        <f t="shared" si="4"/>
        <v>32</v>
      </c>
      <c r="K18" s="8">
        <f t="shared" si="4"/>
        <v>1</v>
      </c>
      <c r="L18" s="8">
        <f t="shared" si="4"/>
        <v>105</v>
      </c>
      <c r="M18" s="8">
        <f>O18+T18+Z18+AB18</f>
        <v>105</v>
      </c>
      <c r="N18" s="8"/>
      <c r="O18" s="8">
        <f t="shared" si="4"/>
        <v>53</v>
      </c>
      <c r="P18" s="8">
        <f t="shared" si="4"/>
        <v>44</v>
      </c>
      <c r="Q18" s="8">
        <f t="shared" si="4"/>
        <v>9</v>
      </c>
      <c r="R18" s="8">
        <f t="shared" si="4"/>
        <v>45</v>
      </c>
      <c r="S18" s="8"/>
      <c r="T18" s="8">
        <f t="shared" si="4"/>
        <v>38</v>
      </c>
      <c r="U18" s="8">
        <f t="shared" si="4"/>
        <v>14</v>
      </c>
      <c r="V18" s="8">
        <f t="shared" si="4"/>
        <v>24</v>
      </c>
      <c r="W18" s="8"/>
      <c r="X18" s="8"/>
      <c r="Y18" s="8"/>
      <c r="Z18" s="8">
        <f t="shared" si="4"/>
        <v>3</v>
      </c>
      <c r="AA18" s="8"/>
      <c r="AB18" s="8">
        <f t="shared" si="4"/>
        <v>11</v>
      </c>
      <c r="AC18" s="8">
        <f t="shared" si="4"/>
        <v>1</v>
      </c>
      <c r="AD18" s="8">
        <f t="shared" si="4"/>
        <v>10</v>
      </c>
      <c r="AE18" s="8"/>
      <c r="AF18" s="8">
        <v>52.74</v>
      </c>
      <c r="AG18" s="8">
        <f>SUM(AG9:AG17)</f>
        <v>56</v>
      </c>
      <c r="AH18" s="8"/>
      <c r="AI18" s="8">
        <f>SUM(AI9:AI17)</f>
        <v>38</v>
      </c>
      <c r="AJ18" s="8">
        <f>SUM(AJ9:AJ17)</f>
        <v>11</v>
      </c>
      <c r="AK18" s="8">
        <v>126</v>
      </c>
      <c r="AL18" s="8">
        <v>3</v>
      </c>
      <c r="AM18" s="8">
        <f t="shared" si="0"/>
        <v>42</v>
      </c>
    </row>
    <row r="19" spans="1:39" s="2" customFormat="1" ht="15" customHeight="1">
      <c r="A19" s="55" t="s">
        <v>41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</row>
    <row r="20" spans="1:39" s="3" customFormat="1" ht="15" customHeight="1">
      <c r="A20" s="61" t="s">
        <v>27</v>
      </c>
      <c r="B20" s="54"/>
      <c r="C20" s="54"/>
      <c r="D20" s="8">
        <v>6</v>
      </c>
      <c r="E20" s="8">
        <v>6</v>
      </c>
      <c r="F20" s="8"/>
      <c r="G20" s="8">
        <f>H20+J20</f>
        <v>10</v>
      </c>
      <c r="H20" s="8">
        <v>6</v>
      </c>
      <c r="I20" s="8"/>
      <c r="J20" s="8">
        <v>4</v>
      </c>
      <c r="K20" s="8"/>
      <c r="L20" s="8">
        <f>O20+T20+Z20</f>
        <v>10</v>
      </c>
      <c r="M20" s="8">
        <f>O20+T20+Z20</f>
        <v>10</v>
      </c>
      <c r="N20" s="8"/>
      <c r="O20" s="8">
        <f>P20+Q20</f>
        <v>5</v>
      </c>
      <c r="P20" s="8">
        <v>4</v>
      </c>
      <c r="Q20" s="8">
        <v>1</v>
      </c>
      <c r="R20" s="8">
        <v>3</v>
      </c>
      <c r="S20" s="8"/>
      <c r="T20" s="8">
        <f>U20+V20</f>
        <v>4</v>
      </c>
      <c r="U20" s="8">
        <v>2</v>
      </c>
      <c r="V20" s="8">
        <v>2</v>
      </c>
      <c r="W20" s="8"/>
      <c r="X20" s="8"/>
      <c r="Y20" s="8"/>
      <c r="Z20" s="8">
        <v>1</v>
      </c>
      <c r="AA20" s="8"/>
      <c r="AB20" s="8"/>
      <c r="AC20" s="8"/>
      <c r="AD20" s="8"/>
      <c r="AE20" s="8"/>
      <c r="AF20" s="8">
        <v>57.73</v>
      </c>
      <c r="AG20" s="8">
        <v>5</v>
      </c>
      <c r="AH20" s="8"/>
      <c r="AI20" s="8">
        <v>5</v>
      </c>
      <c r="AJ20" s="8"/>
      <c r="AK20" s="8">
        <v>153</v>
      </c>
      <c r="AL20" s="8">
        <v>3</v>
      </c>
      <c r="AM20" s="4">
        <f>AK20/AL20</f>
        <v>51</v>
      </c>
    </row>
    <row r="21" spans="1:39" s="2" customFormat="1" ht="14.25" customHeight="1">
      <c r="A21" s="55" t="s">
        <v>13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</row>
    <row r="22" spans="1:39" s="22" customFormat="1" ht="15.75" customHeight="1">
      <c r="A22" s="52" t="s">
        <v>8</v>
      </c>
      <c r="B22" s="54"/>
      <c r="C22" s="54"/>
      <c r="D22" s="8">
        <v>10</v>
      </c>
      <c r="E22" s="8">
        <v>10</v>
      </c>
      <c r="F22" s="8"/>
      <c r="G22" s="8">
        <f>H22+I22+J22+K22</f>
        <v>22</v>
      </c>
      <c r="H22" s="8">
        <v>10</v>
      </c>
      <c r="I22" s="8"/>
      <c r="J22" s="8">
        <v>9</v>
      </c>
      <c r="K22" s="8">
        <v>3</v>
      </c>
      <c r="L22" s="8">
        <f>O22+T22+Z22+Y22+AB22</f>
        <v>22</v>
      </c>
      <c r="M22" s="8">
        <f>O22+T22+Z22+AB22</f>
        <v>22</v>
      </c>
      <c r="N22" s="8"/>
      <c r="O22" s="8">
        <f>P22+Q22</f>
        <v>5</v>
      </c>
      <c r="P22" s="4">
        <v>1</v>
      </c>
      <c r="Q22" s="4">
        <v>4</v>
      </c>
      <c r="R22" s="8">
        <v>3</v>
      </c>
      <c r="S22" s="8"/>
      <c r="T22" s="8">
        <f>U22+V22</f>
        <v>13</v>
      </c>
      <c r="U22" s="4">
        <v>5</v>
      </c>
      <c r="V22" s="4">
        <v>8</v>
      </c>
      <c r="W22" s="4">
        <v>1</v>
      </c>
      <c r="X22" s="8"/>
      <c r="Y22" s="8"/>
      <c r="Z22" s="8">
        <v>1</v>
      </c>
      <c r="AA22" s="8"/>
      <c r="AB22" s="8">
        <v>3</v>
      </c>
      <c r="AC22" s="8"/>
      <c r="AD22" s="8">
        <v>3</v>
      </c>
      <c r="AE22" s="28"/>
      <c r="AF22" s="28">
        <v>51.48</v>
      </c>
      <c r="AG22" s="28">
        <v>7</v>
      </c>
      <c r="AH22" s="28"/>
      <c r="AI22" s="28">
        <v>12</v>
      </c>
      <c r="AJ22" s="28">
        <v>3</v>
      </c>
      <c r="AK22" s="28">
        <v>131</v>
      </c>
      <c r="AL22" s="28">
        <v>3</v>
      </c>
      <c r="AM22" s="4">
        <f>AK22/AL22</f>
        <v>43.666666666666664</v>
      </c>
    </row>
    <row r="23" spans="1:39" s="2" customFormat="1" ht="12.75" customHeight="1">
      <c r="A23" s="55" t="s">
        <v>14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</row>
    <row r="24" spans="1:39" s="2" customFormat="1" ht="35.25" customHeight="1">
      <c r="A24" s="52" t="s">
        <v>11</v>
      </c>
      <c r="B24" s="54"/>
      <c r="C24" s="54"/>
      <c r="D24" s="8">
        <v>11</v>
      </c>
      <c r="E24" s="8">
        <v>11</v>
      </c>
      <c r="F24" s="8"/>
      <c r="G24" s="8">
        <f>H24+J24</f>
        <v>14</v>
      </c>
      <c r="H24" s="8">
        <v>11</v>
      </c>
      <c r="I24" s="8"/>
      <c r="J24" s="8">
        <v>3</v>
      </c>
      <c r="K24" s="8"/>
      <c r="L24" s="8">
        <f>O24+T24+Z24</f>
        <v>14</v>
      </c>
      <c r="M24" s="8"/>
      <c r="N24" s="8"/>
      <c r="O24" s="8">
        <v>7</v>
      </c>
      <c r="P24" s="8">
        <v>7</v>
      </c>
      <c r="Q24" s="8"/>
      <c r="R24" s="8"/>
      <c r="S24" s="8"/>
      <c r="T24" s="8">
        <v>5</v>
      </c>
      <c r="U24" s="8">
        <v>1</v>
      </c>
      <c r="V24" s="8">
        <v>4</v>
      </c>
      <c r="W24" s="8"/>
      <c r="X24" s="8"/>
      <c r="Y24" s="8"/>
      <c r="Z24" s="8">
        <v>2</v>
      </c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>
        <v>117</v>
      </c>
      <c r="AL24" s="8"/>
      <c r="AM24" s="4">
        <v>48.86</v>
      </c>
    </row>
    <row r="25" spans="1:39" s="2" customFormat="1" ht="27" customHeight="1">
      <c r="A25" s="52" t="s">
        <v>9</v>
      </c>
      <c r="B25" s="54"/>
      <c r="C25" s="54"/>
      <c r="D25" s="8">
        <v>15</v>
      </c>
      <c r="E25" s="8">
        <v>15</v>
      </c>
      <c r="F25" s="8"/>
      <c r="G25" s="8">
        <f>H25+I25+J25+K25</f>
        <v>17</v>
      </c>
      <c r="H25" s="8">
        <v>15</v>
      </c>
      <c r="I25" s="8"/>
      <c r="J25" s="8">
        <v>2</v>
      </c>
      <c r="K25" s="8"/>
      <c r="L25" s="8">
        <v>18</v>
      </c>
      <c r="M25" s="8"/>
      <c r="N25" s="8"/>
      <c r="O25" s="8">
        <v>8</v>
      </c>
      <c r="P25" s="4">
        <v>6</v>
      </c>
      <c r="Q25" s="8">
        <v>2</v>
      </c>
      <c r="R25" s="8">
        <v>5</v>
      </c>
      <c r="S25" s="8"/>
      <c r="T25" s="8">
        <v>9</v>
      </c>
      <c r="U25" s="4">
        <v>6</v>
      </c>
      <c r="V25" s="8">
        <v>3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>
        <v>118</v>
      </c>
      <c r="AL25" s="8"/>
      <c r="AM25" s="4"/>
    </row>
    <row r="26" spans="1:39" s="2" customFormat="1" ht="30.75" customHeight="1" thickBot="1">
      <c r="A26" s="52" t="s">
        <v>22</v>
      </c>
      <c r="B26" s="52"/>
      <c r="C26" s="52"/>
      <c r="D26" s="8">
        <v>10</v>
      </c>
      <c r="E26" s="8">
        <v>10</v>
      </c>
      <c r="F26" s="8"/>
      <c r="G26" s="8">
        <f>H26+I26+J26+K26</f>
        <v>12</v>
      </c>
      <c r="H26" s="8">
        <v>10</v>
      </c>
      <c r="I26" s="8"/>
      <c r="J26" s="8">
        <v>2</v>
      </c>
      <c r="K26" s="8"/>
      <c r="L26" s="8">
        <f>O26+T26+Z26</f>
        <v>12</v>
      </c>
      <c r="M26" s="8"/>
      <c r="N26" s="8"/>
      <c r="O26" s="8">
        <v>6</v>
      </c>
      <c r="P26" s="8">
        <v>3</v>
      </c>
      <c r="Q26" s="8">
        <v>3</v>
      </c>
      <c r="R26" s="8">
        <v>4</v>
      </c>
      <c r="S26" s="8"/>
      <c r="T26" s="8">
        <v>4</v>
      </c>
      <c r="U26" s="4">
        <v>4</v>
      </c>
      <c r="V26" s="4"/>
      <c r="W26" s="4"/>
      <c r="X26" s="8"/>
      <c r="Y26" s="8"/>
      <c r="Z26" s="8">
        <v>2</v>
      </c>
      <c r="AA26" s="8"/>
      <c r="AB26" s="8"/>
      <c r="AC26" s="8"/>
      <c r="AD26" s="8"/>
      <c r="AE26" s="8"/>
      <c r="AF26" s="21"/>
      <c r="AG26" s="8"/>
      <c r="AH26" s="8"/>
      <c r="AI26" s="8"/>
      <c r="AJ26" s="8"/>
      <c r="AK26" s="8">
        <v>119</v>
      </c>
      <c r="AL26" s="8"/>
      <c r="AM26" s="25"/>
    </row>
    <row r="27" spans="1:39" s="3" customFormat="1" ht="21.75" customHeight="1" thickBot="1">
      <c r="A27" s="53" t="s">
        <v>3</v>
      </c>
      <c r="B27" s="53"/>
      <c r="C27" s="53"/>
      <c r="D27" s="8">
        <f>SUM(D24:D26)</f>
        <v>36</v>
      </c>
      <c r="E27" s="8">
        <f>SUM(E24:E26)</f>
        <v>36</v>
      </c>
      <c r="F27" s="8">
        <f>SUM(F24:F26)</f>
        <v>0</v>
      </c>
      <c r="G27" s="8">
        <f aca="true" t="shared" si="5" ref="G27:R27">SUM(G24:G26)</f>
        <v>43</v>
      </c>
      <c r="H27" s="8">
        <f t="shared" si="5"/>
        <v>36</v>
      </c>
      <c r="I27" s="8">
        <f t="shared" si="5"/>
        <v>0</v>
      </c>
      <c r="J27" s="8">
        <f t="shared" si="5"/>
        <v>7</v>
      </c>
      <c r="K27" s="8">
        <f t="shared" si="5"/>
        <v>0</v>
      </c>
      <c r="L27" s="8">
        <f t="shared" si="5"/>
        <v>44</v>
      </c>
      <c r="M27" s="8">
        <f>O27+T27+Z27</f>
        <v>43</v>
      </c>
      <c r="N27" s="8">
        <f>L27+M27</f>
        <v>87</v>
      </c>
      <c r="O27" s="8">
        <f t="shared" si="5"/>
        <v>21</v>
      </c>
      <c r="P27" s="8">
        <f>SUM(P24:P26)</f>
        <v>16</v>
      </c>
      <c r="Q27" s="8">
        <f>SUM(Q24:Q26)</f>
        <v>5</v>
      </c>
      <c r="R27" s="8">
        <f t="shared" si="5"/>
        <v>9</v>
      </c>
      <c r="S27" s="8"/>
      <c r="T27" s="8">
        <f>SUM(T24:T26)</f>
        <v>18</v>
      </c>
      <c r="U27" s="8">
        <f>SUM(U24:U26)</f>
        <v>11</v>
      </c>
      <c r="V27" s="8">
        <f>SUM(V24:V26)</f>
        <v>7</v>
      </c>
      <c r="W27" s="8"/>
      <c r="X27" s="8">
        <f>SUM(X24:X26)</f>
        <v>0</v>
      </c>
      <c r="Y27" s="8"/>
      <c r="Z27" s="8">
        <f>SUM(Z24:Z26)</f>
        <v>4</v>
      </c>
      <c r="AA27" s="8">
        <f>SUM(AA24:AA26)</f>
        <v>0</v>
      </c>
      <c r="AB27" s="8">
        <f>SUM(AB24:AB26)</f>
        <v>0</v>
      </c>
      <c r="AC27" s="8"/>
      <c r="AD27" s="8"/>
      <c r="AE27" s="23"/>
      <c r="AF27" s="29">
        <v>51.65</v>
      </c>
      <c r="AG27" s="24">
        <v>21</v>
      </c>
      <c r="AH27" s="8"/>
      <c r="AI27" s="8">
        <f>G27-AG27</f>
        <v>22</v>
      </c>
      <c r="AJ27" s="8"/>
      <c r="AK27" s="8">
        <v>119</v>
      </c>
      <c r="AL27" s="23">
        <v>3</v>
      </c>
      <c r="AM27" s="29">
        <f>AK27/AL27</f>
        <v>39.666666666666664</v>
      </c>
    </row>
    <row r="28" spans="1:39" s="2" customFormat="1" ht="21.75" customHeight="1" hidden="1">
      <c r="A28" s="10"/>
      <c r="B28" s="10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27"/>
      <c r="AG28" s="8"/>
      <c r="AH28" s="8"/>
      <c r="AI28" s="8"/>
      <c r="AJ28" s="8"/>
      <c r="AK28" s="8"/>
      <c r="AL28" s="8"/>
      <c r="AM28" s="26"/>
    </row>
    <row r="29" spans="1:39" s="2" customFormat="1" ht="21.75" customHeight="1" hidden="1">
      <c r="A29" s="10"/>
      <c r="B29" s="10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9"/>
    </row>
    <row r="30" spans="1:39" s="2" customFormat="1" ht="16.5" customHeight="1" thickBot="1">
      <c r="A30" s="56" t="s">
        <v>40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60"/>
      <c r="AG30" s="56"/>
      <c r="AH30" s="56"/>
      <c r="AI30" s="56"/>
      <c r="AJ30" s="56"/>
      <c r="AK30" s="56"/>
      <c r="AL30" s="56"/>
      <c r="AM30" s="60"/>
    </row>
    <row r="31" spans="1:39" s="3" customFormat="1" ht="21.75" customHeight="1" thickBot="1">
      <c r="A31" s="52" t="s">
        <v>40</v>
      </c>
      <c r="B31" s="54"/>
      <c r="C31" s="54"/>
      <c r="D31" s="8">
        <f>E31+F31</f>
        <v>9</v>
      </c>
      <c r="E31" s="8">
        <v>8</v>
      </c>
      <c r="F31" s="8">
        <v>1</v>
      </c>
      <c r="G31" s="8">
        <f>H31+I31+J31+K31</f>
        <v>10</v>
      </c>
      <c r="H31" s="8">
        <v>8</v>
      </c>
      <c r="I31" s="8">
        <v>1</v>
      </c>
      <c r="J31" s="8"/>
      <c r="K31" s="8">
        <v>1</v>
      </c>
      <c r="L31" s="8">
        <f>O31+T31+AB31</f>
        <v>10</v>
      </c>
      <c r="M31" s="8">
        <f>O31+T31+AB31</f>
        <v>10</v>
      </c>
      <c r="N31" s="8"/>
      <c r="O31" s="8">
        <v>3</v>
      </c>
      <c r="P31" s="8">
        <v>1</v>
      </c>
      <c r="Q31" s="8">
        <v>2</v>
      </c>
      <c r="R31" s="8">
        <v>3</v>
      </c>
      <c r="S31" s="8"/>
      <c r="T31" s="8">
        <v>5</v>
      </c>
      <c r="U31" s="8">
        <v>5</v>
      </c>
      <c r="V31" s="8"/>
      <c r="W31" s="8"/>
      <c r="X31" s="8"/>
      <c r="Y31" s="8"/>
      <c r="Z31" s="8"/>
      <c r="AA31" s="8"/>
      <c r="AB31" s="8">
        <v>2</v>
      </c>
      <c r="AC31" s="8">
        <v>1</v>
      </c>
      <c r="AD31" s="8">
        <v>1</v>
      </c>
      <c r="AE31" s="23"/>
      <c r="AF31" s="29">
        <v>56.67</v>
      </c>
      <c r="AG31" s="24">
        <v>3</v>
      </c>
      <c r="AH31" s="8"/>
      <c r="AI31" s="8">
        <v>5</v>
      </c>
      <c r="AJ31" s="8">
        <v>2</v>
      </c>
      <c r="AK31" s="8">
        <v>152</v>
      </c>
      <c r="AL31" s="23">
        <v>3</v>
      </c>
      <c r="AM31" s="30">
        <f>AK31/AL31</f>
        <v>50.666666666666664</v>
      </c>
    </row>
    <row r="32" spans="1:39" s="2" customFormat="1" ht="14.25" customHeight="1" thickBot="1">
      <c r="A32" s="56" t="s">
        <v>1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7"/>
      <c r="AG32" s="56"/>
      <c r="AH32" s="56"/>
      <c r="AI32" s="56"/>
      <c r="AJ32" s="56"/>
      <c r="AK32" s="56"/>
      <c r="AL32" s="56"/>
      <c r="AM32" s="57"/>
    </row>
    <row r="33" spans="1:39" s="3" customFormat="1" ht="21.75" customHeight="1" thickBot="1">
      <c r="A33" s="52" t="s">
        <v>1</v>
      </c>
      <c r="B33" s="54"/>
      <c r="C33" s="54"/>
      <c r="D33" s="8">
        <v>1</v>
      </c>
      <c r="E33" s="8">
        <v>1</v>
      </c>
      <c r="F33" s="8"/>
      <c r="G33" s="8">
        <f>J33+H33</f>
        <v>3</v>
      </c>
      <c r="H33" s="8">
        <v>1</v>
      </c>
      <c r="I33" s="8"/>
      <c r="J33" s="8">
        <v>2</v>
      </c>
      <c r="K33" s="8"/>
      <c r="L33" s="8">
        <f>O33+T33+Y33+Z33+AB33</f>
        <v>3</v>
      </c>
      <c r="M33" s="8">
        <f>O33+T33</f>
        <v>3</v>
      </c>
      <c r="N33" s="8"/>
      <c r="O33" s="8">
        <v>1</v>
      </c>
      <c r="P33" s="8"/>
      <c r="Q33" s="8">
        <v>1</v>
      </c>
      <c r="R33" s="8"/>
      <c r="S33" s="8"/>
      <c r="T33" s="8">
        <f>U33+V33</f>
        <v>2</v>
      </c>
      <c r="U33" s="8">
        <v>1</v>
      </c>
      <c r="V33" s="8">
        <v>1</v>
      </c>
      <c r="W33" s="8"/>
      <c r="X33" s="8"/>
      <c r="Y33" s="8"/>
      <c r="Z33" s="8"/>
      <c r="AA33" s="8"/>
      <c r="AB33" s="8"/>
      <c r="AC33" s="8"/>
      <c r="AD33" s="8"/>
      <c r="AE33" s="23"/>
      <c r="AF33" s="29">
        <v>63.67</v>
      </c>
      <c r="AG33" s="24">
        <v>1</v>
      </c>
      <c r="AH33" s="8"/>
      <c r="AI33" s="8">
        <v>2</v>
      </c>
      <c r="AJ33" s="8"/>
      <c r="AK33" s="8">
        <v>160</v>
      </c>
      <c r="AL33" s="23">
        <v>3</v>
      </c>
      <c r="AM33" s="30">
        <f>AK33/AL33</f>
        <v>53.333333333333336</v>
      </c>
    </row>
    <row r="34" spans="1:39" s="2" customFormat="1" ht="16.5" customHeight="1" thickBot="1">
      <c r="A34" s="56" t="s">
        <v>10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7"/>
      <c r="AG34" s="56"/>
      <c r="AH34" s="56"/>
      <c r="AI34" s="56"/>
      <c r="AJ34" s="56"/>
      <c r="AK34" s="56"/>
      <c r="AL34" s="56"/>
      <c r="AM34" s="57"/>
    </row>
    <row r="35" spans="1:39" s="3" customFormat="1" ht="17.25" customHeight="1" thickBot="1">
      <c r="A35" s="52" t="s">
        <v>16</v>
      </c>
      <c r="B35" s="54"/>
      <c r="C35" s="54"/>
      <c r="D35" s="8">
        <v>12</v>
      </c>
      <c r="E35" s="8">
        <v>4</v>
      </c>
      <c r="F35" s="8">
        <v>8</v>
      </c>
      <c r="G35" s="8">
        <f>H35+I35+J35+K35</f>
        <v>33</v>
      </c>
      <c r="H35" s="8">
        <v>4</v>
      </c>
      <c r="I35" s="8">
        <v>8</v>
      </c>
      <c r="J35" s="8">
        <v>13</v>
      </c>
      <c r="K35" s="8">
        <v>8</v>
      </c>
      <c r="L35" s="8">
        <f>O35+T35+Y35+Z35+AB35</f>
        <v>33</v>
      </c>
      <c r="M35" s="8">
        <f>O35+T35+Z35+AB35</f>
        <v>33</v>
      </c>
      <c r="N35" s="8"/>
      <c r="O35" s="8">
        <f>Q35+P35</f>
        <v>14</v>
      </c>
      <c r="P35" s="4">
        <v>8</v>
      </c>
      <c r="Q35" s="4">
        <v>6</v>
      </c>
      <c r="R35" s="8">
        <v>2</v>
      </c>
      <c r="S35" s="8"/>
      <c r="T35" s="8">
        <v>2</v>
      </c>
      <c r="U35" s="4">
        <v>1</v>
      </c>
      <c r="V35" s="4">
        <v>1</v>
      </c>
      <c r="W35" s="4"/>
      <c r="X35" s="8"/>
      <c r="Y35" s="8"/>
      <c r="Z35" s="8">
        <v>1</v>
      </c>
      <c r="AA35" s="8"/>
      <c r="AB35" s="8">
        <v>16</v>
      </c>
      <c r="AC35" s="4"/>
      <c r="AD35" s="4">
        <v>8</v>
      </c>
      <c r="AE35" s="23"/>
      <c r="AF35" s="29">
        <v>50.56</v>
      </c>
      <c r="AG35" s="24">
        <v>3</v>
      </c>
      <c r="AH35" s="8"/>
      <c r="AI35" s="8">
        <v>14</v>
      </c>
      <c r="AJ35" s="8">
        <v>16</v>
      </c>
      <c r="AK35" s="8">
        <v>138</v>
      </c>
      <c r="AL35" s="23">
        <v>3</v>
      </c>
      <c r="AM35" s="30">
        <f>AK35/AL35</f>
        <v>46</v>
      </c>
    </row>
    <row r="36" spans="1:39" s="3" customFormat="1" ht="17.2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8"/>
      <c r="AG36" s="56"/>
      <c r="AH36" s="56"/>
      <c r="AI36" s="56"/>
      <c r="AJ36" s="56"/>
      <c r="AK36" s="56"/>
      <c r="AL36" s="56"/>
      <c r="AM36" s="58"/>
    </row>
    <row r="37" spans="1:39" s="3" customFormat="1" ht="17.25" customHeight="1">
      <c r="A37" s="52"/>
      <c r="B37" s="52"/>
      <c r="C37" s="52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4"/>
      <c r="Q37" s="4"/>
      <c r="R37" s="8"/>
      <c r="S37" s="8"/>
      <c r="T37" s="8"/>
      <c r="U37" s="4"/>
      <c r="V37" s="4"/>
      <c r="W37" s="4"/>
      <c r="X37" s="8"/>
      <c r="Y37" s="8"/>
      <c r="Z37" s="8"/>
      <c r="AA37" s="8"/>
      <c r="AB37" s="8"/>
      <c r="AC37" s="4"/>
      <c r="AD37" s="4"/>
      <c r="AE37" s="8"/>
      <c r="AF37" s="8"/>
      <c r="AG37" s="8"/>
      <c r="AH37" s="8"/>
      <c r="AI37" s="8"/>
      <c r="AJ37" s="8"/>
      <c r="AK37" s="8"/>
      <c r="AL37" s="8"/>
      <c r="AM37" s="8"/>
    </row>
    <row r="38" spans="1:39" s="3" customFormat="1" ht="17.25" customHeight="1">
      <c r="A38" s="56" t="s">
        <v>42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</row>
    <row r="39" spans="1:39" s="3" customFormat="1" ht="30" customHeight="1">
      <c r="A39" s="52" t="s">
        <v>42</v>
      </c>
      <c r="B39" s="52"/>
      <c r="C39" s="52"/>
      <c r="D39" s="8"/>
      <c r="E39" s="8"/>
      <c r="F39" s="8"/>
      <c r="G39" s="8">
        <f>J39+K39</f>
        <v>10</v>
      </c>
      <c r="H39" s="8"/>
      <c r="I39" s="8"/>
      <c r="J39" s="8">
        <v>9</v>
      </c>
      <c r="K39" s="8">
        <v>1</v>
      </c>
      <c r="L39" s="8">
        <v>10</v>
      </c>
      <c r="M39" s="8">
        <f>O39+T39+AB39</f>
        <v>10</v>
      </c>
      <c r="N39" s="8"/>
      <c r="O39" s="8">
        <v>3</v>
      </c>
      <c r="P39" s="4">
        <v>3</v>
      </c>
      <c r="Q39" s="4"/>
      <c r="R39" s="8"/>
      <c r="S39" s="8"/>
      <c r="T39" s="8">
        <v>6</v>
      </c>
      <c r="U39" s="4">
        <v>2</v>
      </c>
      <c r="V39" s="4">
        <v>4</v>
      </c>
      <c r="W39" s="4"/>
      <c r="X39" s="8"/>
      <c r="Y39" s="8"/>
      <c r="Z39" s="8"/>
      <c r="AA39" s="8"/>
      <c r="AB39" s="8">
        <v>1</v>
      </c>
      <c r="AC39" s="4"/>
      <c r="AD39" s="4">
        <v>1</v>
      </c>
      <c r="AE39" s="8"/>
      <c r="AF39" s="8">
        <v>57.88</v>
      </c>
      <c r="AG39" s="8">
        <v>3</v>
      </c>
      <c r="AH39" s="8"/>
      <c r="AI39" s="8">
        <v>6</v>
      </c>
      <c r="AJ39" s="8">
        <v>1</v>
      </c>
      <c r="AK39" s="8">
        <v>152</v>
      </c>
      <c r="AL39" s="8">
        <v>3</v>
      </c>
      <c r="AM39" s="8">
        <f>AK39/AL39</f>
        <v>50.666666666666664</v>
      </c>
    </row>
    <row r="40" spans="1:43" s="2" customFormat="1" ht="15" customHeight="1" thickBot="1">
      <c r="A40" s="56" t="s">
        <v>69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60"/>
      <c r="AG40" s="56"/>
      <c r="AH40" s="56"/>
      <c r="AI40" s="56"/>
      <c r="AJ40" s="56"/>
      <c r="AK40" s="56"/>
      <c r="AL40" s="56"/>
      <c r="AM40" s="56"/>
      <c r="AQ40" s="2">
        <v>27</v>
      </c>
    </row>
    <row r="41" spans="1:43" s="3" customFormat="1" ht="18.75" customHeight="1" thickBot="1">
      <c r="A41" s="52" t="s">
        <v>26</v>
      </c>
      <c r="B41" s="54"/>
      <c r="C41" s="54"/>
      <c r="D41" s="8">
        <f>E41+F41</f>
        <v>108</v>
      </c>
      <c r="E41" s="8">
        <v>95</v>
      </c>
      <c r="F41" s="8">
        <v>13</v>
      </c>
      <c r="G41" s="8">
        <f>H41+I41+J41+K41</f>
        <v>149</v>
      </c>
      <c r="H41" s="8">
        <v>95</v>
      </c>
      <c r="I41" s="8">
        <v>13</v>
      </c>
      <c r="J41" s="8">
        <v>33</v>
      </c>
      <c r="K41" s="8">
        <v>8</v>
      </c>
      <c r="L41" s="8">
        <f>O41+T41+AB41+Z41</f>
        <v>150</v>
      </c>
      <c r="M41" s="8">
        <f>O41+T41+Z41+AB41</f>
        <v>150</v>
      </c>
      <c r="N41" s="8"/>
      <c r="O41" s="8">
        <v>72</v>
      </c>
      <c r="P41" s="4">
        <v>26</v>
      </c>
      <c r="Q41" s="4">
        <v>46</v>
      </c>
      <c r="R41" s="8"/>
      <c r="S41" s="8"/>
      <c r="T41" s="8">
        <v>55</v>
      </c>
      <c r="U41" s="4">
        <v>39</v>
      </c>
      <c r="V41" s="4">
        <v>16</v>
      </c>
      <c r="W41" s="4"/>
      <c r="X41" s="8"/>
      <c r="Y41" s="8"/>
      <c r="Z41" s="8">
        <v>2</v>
      </c>
      <c r="AA41" s="8"/>
      <c r="AB41" s="8">
        <f>AC41+AD41</f>
        <v>21</v>
      </c>
      <c r="AC41" s="4">
        <v>9</v>
      </c>
      <c r="AD41" s="4">
        <v>12</v>
      </c>
      <c r="AE41" s="23"/>
      <c r="AF41" s="29">
        <v>60.62</v>
      </c>
      <c r="AG41" s="24">
        <v>77</v>
      </c>
      <c r="AH41" s="8"/>
      <c r="AI41" s="8">
        <v>51</v>
      </c>
      <c r="AJ41" s="8">
        <v>21</v>
      </c>
      <c r="AK41" s="8">
        <v>117</v>
      </c>
      <c r="AL41" s="8">
        <v>3</v>
      </c>
      <c r="AM41" s="8">
        <f>AK41/AL41</f>
        <v>39</v>
      </c>
      <c r="AQ41" s="3">
        <v>14</v>
      </c>
    </row>
    <row r="42" spans="1:43" s="2" customFormat="1" ht="17.25" customHeight="1" thickBot="1">
      <c r="A42" s="56" t="s">
        <v>12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7"/>
      <c r="AG42" s="56"/>
      <c r="AH42" s="56"/>
      <c r="AI42" s="56"/>
      <c r="AJ42" s="56"/>
      <c r="AK42" s="56"/>
      <c r="AL42" s="56"/>
      <c r="AM42" s="56"/>
      <c r="AQ42" s="2">
        <f>SUM(AQ40:AQ41)</f>
        <v>41</v>
      </c>
    </row>
    <row r="43" spans="1:39" s="3" customFormat="1" ht="16.5" customHeight="1" thickBot="1">
      <c r="A43" s="52" t="s">
        <v>12</v>
      </c>
      <c r="B43" s="54"/>
      <c r="C43" s="54"/>
      <c r="D43" s="8">
        <f>E43+F43</f>
        <v>6</v>
      </c>
      <c r="E43" s="8">
        <v>1</v>
      </c>
      <c r="F43" s="8">
        <v>5</v>
      </c>
      <c r="G43" s="8">
        <f>H43+I43+K43</f>
        <v>7</v>
      </c>
      <c r="H43" s="8">
        <v>1</v>
      </c>
      <c r="I43" s="8">
        <v>5</v>
      </c>
      <c r="J43" s="8"/>
      <c r="K43" s="8">
        <v>1</v>
      </c>
      <c r="L43" s="8">
        <f>O43+AB43</f>
        <v>7</v>
      </c>
      <c r="M43" s="8">
        <f>O43+AB43</f>
        <v>7</v>
      </c>
      <c r="N43" s="8"/>
      <c r="O43" s="8">
        <v>1</v>
      </c>
      <c r="P43" s="4">
        <v>1</v>
      </c>
      <c r="Q43" s="4"/>
      <c r="R43" s="8">
        <v>1</v>
      </c>
      <c r="S43" s="8"/>
      <c r="T43" s="8"/>
      <c r="U43" s="4"/>
      <c r="V43" s="4"/>
      <c r="W43" s="4"/>
      <c r="X43" s="8"/>
      <c r="Y43" s="8"/>
      <c r="Z43" s="8"/>
      <c r="AA43" s="8"/>
      <c r="AB43" s="8">
        <v>6</v>
      </c>
      <c r="AC43" s="4"/>
      <c r="AD43" s="4">
        <v>6</v>
      </c>
      <c r="AE43" s="23"/>
      <c r="AF43" s="29">
        <v>60.67</v>
      </c>
      <c r="AG43" s="24">
        <v>1</v>
      </c>
      <c r="AH43" s="8"/>
      <c r="AI43" s="8"/>
      <c r="AJ43" s="8">
        <v>6</v>
      </c>
      <c r="AK43" s="8">
        <v>182</v>
      </c>
      <c r="AL43" s="8">
        <v>3</v>
      </c>
      <c r="AM43" s="8">
        <f>AK43/AL43</f>
        <v>60.666666666666664</v>
      </c>
    </row>
    <row r="44" spans="1:39" s="2" customFormat="1" ht="13.5" customHeight="1">
      <c r="A44" s="56" t="s">
        <v>2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8"/>
      <c r="AG44" s="56"/>
      <c r="AH44" s="56"/>
      <c r="AI44" s="56"/>
      <c r="AJ44" s="56"/>
      <c r="AK44" s="56"/>
      <c r="AL44" s="56"/>
      <c r="AM44" s="56"/>
    </row>
    <row r="45" spans="1:39" s="2" customFormat="1" ht="20.25" customHeight="1">
      <c r="A45" s="52" t="s">
        <v>2</v>
      </c>
      <c r="B45" s="52"/>
      <c r="C45" s="52"/>
      <c r="D45" s="8">
        <v>35</v>
      </c>
      <c r="E45" s="8">
        <v>35</v>
      </c>
      <c r="F45" s="8"/>
      <c r="G45" s="8">
        <f>H45+I45+J45+K45</f>
        <v>48</v>
      </c>
      <c r="H45" s="8">
        <v>34</v>
      </c>
      <c r="I45" s="8"/>
      <c r="J45" s="8">
        <v>13</v>
      </c>
      <c r="K45" s="8">
        <v>1</v>
      </c>
      <c r="L45" s="8">
        <f>O45+T45+Y45+Z45+AB45</f>
        <v>48</v>
      </c>
      <c r="M45" s="8"/>
      <c r="N45" s="8"/>
      <c r="O45" s="8">
        <f>P45+Q45</f>
        <v>29</v>
      </c>
      <c r="P45" s="4">
        <v>11</v>
      </c>
      <c r="Q45" s="4">
        <v>18</v>
      </c>
      <c r="R45" s="8"/>
      <c r="S45" s="8"/>
      <c r="T45" s="8">
        <f>U45+V45</f>
        <v>18</v>
      </c>
      <c r="U45" s="4">
        <v>6</v>
      </c>
      <c r="V45" s="4">
        <v>12</v>
      </c>
      <c r="W45" s="4"/>
      <c r="X45" s="8"/>
      <c r="Y45" s="8"/>
      <c r="Z45" s="8"/>
      <c r="AA45" s="8"/>
      <c r="AB45" s="8">
        <v>1</v>
      </c>
      <c r="AC45" s="4"/>
      <c r="AD45" s="8">
        <v>1</v>
      </c>
      <c r="AE45" s="8"/>
      <c r="AF45" s="8">
        <v>56.85</v>
      </c>
      <c r="AG45" s="8">
        <v>31</v>
      </c>
      <c r="AH45" s="8"/>
      <c r="AI45" s="8">
        <v>16</v>
      </c>
      <c r="AJ45" s="8">
        <v>1</v>
      </c>
      <c r="AK45" s="8">
        <v>125</v>
      </c>
      <c r="AL45" s="8">
        <v>3</v>
      </c>
      <c r="AM45" s="8">
        <f>AK45/AL45</f>
        <v>41.666666666666664</v>
      </c>
    </row>
    <row r="46" spans="1:39" s="2" customFormat="1" ht="12.75">
      <c r="A46" s="53" t="s">
        <v>3</v>
      </c>
      <c r="B46" s="53"/>
      <c r="C46" s="53"/>
      <c r="D46" s="8">
        <f>D18+D22+D27+D33+D35+D41+D43+D45+D31+D20</f>
        <v>295</v>
      </c>
      <c r="E46" s="8">
        <f>E18+E22+E27+E33+E35+E41+E43+E45+E31+E20</f>
        <v>258</v>
      </c>
      <c r="F46" s="8">
        <f>F18+F22+F27+F33+F35+F41+F43+F45+F31+F20</f>
        <v>37</v>
      </c>
      <c r="G46" s="8">
        <f>G18+G22+G27+G33+G35+G41+G43+G45+G31+G20+G39</f>
        <v>440</v>
      </c>
      <c r="H46" s="8">
        <f>H18+H22+H27+H33+H35+H41+H43+H45+H31+H20</f>
        <v>257</v>
      </c>
      <c r="I46" s="8">
        <f>I18+I22+I27+I33+I35+I41+I43+I45+I31+I20</f>
        <v>37</v>
      </c>
      <c r="J46" s="8">
        <f>J18+J22+J27+J33+J35+J41+J43+J45+J31+J20</f>
        <v>113</v>
      </c>
      <c r="K46" s="8">
        <f>K18+K22+K27+K33+K35+K41+K43+K45+K31+K20</f>
        <v>23</v>
      </c>
      <c r="L46" s="8">
        <f>L18+L22+L27+L33+L35+L41+L43+L45+L31+L20+L39</f>
        <v>442</v>
      </c>
      <c r="M46" s="8">
        <f>M18+M22+M27+M33+M35+M41+M43+M45+M31+M20</f>
        <v>383</v>
      </c>
      <c r="N46" s="8">
        <f>N18+N22+N27+N33+N35+N41+N43+N45+N31+N20</f>
        <v>87</v>
      </c>
      <c r="O46" s="8">
        <f>O18+O22+O27+O33+O35+O41+O43+O45+O31+O20+O39</f>
        <v>207</v>
      </c>
      <c r="P46" s="8">
        <f aca="true" t="shared" si="6" ref="P46:AB46">P18+P22+P27+P33+P35+P41+P43+P45+P31+P20+P39</f>
        <v>115</v>
      </c>
      <c r="Q46" s="8">
        <f t="shared" si="6"/>
        <v>92</v>
      </c>
      <c r="R46" s="8">
        <f t="shared" si="6"/>
        <v>66</v>
      </c>
      <c r="S46" s="8">
        <f t="shared" si="6"/>
        <v>0</v>
      </c>
      <c r="T46" s="8">
        <f t="shared" si="6"/>
        <v>161</v>
      </c>
      <c r="U46" s="8">
        <f t="shared" si="6"/>
        <v>86</v>
      </c>
      <c r="V46" s="8">
        <f t="shared" si="6"/>
        <v>75</v>
      </c>
      <c r="W46" s="8">
        <f t="shared" si="6"/>
        <v>1</v>
      </c>
      <c r="X46" s="8">
        <f t="shared" si="6"/>
        <v>0</v>
      </c>
      <c r="Y46" s="8">
        <f t="shared" si="6"/>
        <v>0</v>
      </c>
      <c r="Z46" s="8">
        <f t="shared" si="6"/>
        <v>12</v>
      </c>
      <c r="AA46" s="8">
        <f t="shared" si="6"/>
        <v>0</v>
      </c>
      <c r="AB46" s="8">
        <f t="shared" si="6"/>
        <v>61</v>
      </c>
      <c r="AC46" s="8">
        <f>AC18+AC22+AC27+AC33+AC35+AC41+AC43+AC45+AC31+AC20+AC39</f>
        <v>11</v>
      </c>
      <c r="AD46" s="8">
        <f>AD18+AD22+AD27+AD33+AD35+AD41+AD43+AD45+AD31+AD20+AD39</f>
        <v>42</v>
      </c>
      <c r="AE46" s="8">
        <f>AE18+AE22+AE27+AE33+AE35+AE41+AE43+AE45+AE31+AE20+AE39</f>
        <v>0</v>
      </c>
      <c r="AF46" s="8"/>
      <c r="AG46" s="8">
        <f aca="true" t="shared" si="7" ref="AG46:AL46">AG18+AG22+AG27+AG33+AG35+AG41+AG43+AG45+AG31+AG20+AG39</f>
        <v>208</v>
      </c>
      <c r="AH46" s="8">
        <f t="shared" si="7"/>
        <v>0</v>
      </c>
      <c r="AI46" s="8">
        <f t="shared" si="7"/>
        <v>171</v>
      </c>
      <c r="AJ46" s="8">
        <f t="shared" si="7"/>
        <v>61</v>
      </c>
      <c r="AK46" s="8">
        <f t="shared" si="7"/>
        <v>1555</v>
      </c>
      <c r="AL46" s="8">
        <f t="shared" si="7"/>
        <v>33</v>
      </c>
      <c r="AM46" s="8">
        <f>AM18+AM22+AM27+AM33+AM35+AM41+AM43+AM45+AM31+AM20</f>
        <v>467.6666666666667</v>
      </c>
    </row>
    <row r="47" spans="1:39" s="1" customFormat="1" ht="12.75" hidden="1">
      <c r="A47" s="16"/>
      <c r="B47" s="16"/>
      <c r="C47" s="16"/>
      <c r="D47" s="16"/>
      <c r="E47" s="16"/>
      <c r="F47" s="16"/>
      <c r="G47" s="17"/>
      <c r="H47" s="16"/>
      <c r="I47" s="16"/>
      <c r="J47" s="16"/>
      <c r="K47" s="16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9"/>
      <c r="AF47" s="19"/>
      <c r="AG47" s="19"/>
      <c r="AH47" s="19"/>
      <c r="AI47" s="19"/>
      <c r="AJ47" s="19"/>
      <c r="AK47" s="19"/>
      <c r="AL47" s="19"/>
      <c r="AM47" s="20"/>
    </row>
    <row r="48" spans="1:39" s="1" customFormat="1" ht="12.75" hidden="1">
      <c r="A48" s="16"/>
      <c r="B48" s="16"/>
      <c r="C48" s="16"/>
      <c r="D48" s="16"/>
      <c r="E48" s="16"/>
      <c r="F48" s="16"/>
      <c r="G48" s="17"/>
      <c r="H48" s="16"/>
      <c r="I48" s="16"/>
      <c r="J48" s="16"/>
      <c r="K48" s="16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9"/>
      <c r="AF48" s="19"/>
      <c r="AG48" s="19"/>
      <c r="AH48" s="19"/>
      <c r="AI48" s="19"/>
      <c r="AJ48" s="19"/>
      <c r="AK48" s="19"/>
      <c r="AL48" s="19"/>
      <c r="AM48" s="20"/>
    </row>
    <row r="49" spans="1:39" s="1" customFormat="1" ht="0.75" customHeight="1">
      <c r="A49" s="16"/>
      <c r="B49" s="16"/>
      <c r="C49" s="16"/>
      <c r="D49" s="16"/>
      <c r="E49" s="16"/>
      <c r="F49" s="16"/>
      <c r="G49" s="17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20"/>
    </row>
    <row r="50" spans="1:39" s="1" customFormat="1" ht="12.75" hidden="1">
      <c r="A50" s="11"/>
      <c r="B50" s="11"/>
      <c r="C50" s="11"/>
      <c r="D50" s="11"/>
      <c r="E50" s="11"/>
      <c r="F50" s="11"/>
      <c r="G50" s="12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5"/>
    </row>
    <row r="51" spans="1:39" s="1" customFormat="1" ht="12.75">
      <c r="A51" s="11"/>
      <c r="B51" s="11"/>
      <c r="C51" s="11"/>
      <c r="D51" s="11"/>
      <c r="E51" s="11"/>
      <c r="F51" s="11"/>
      <c r="G51" s="12"/>
      <c r="H51" s="11"/>
      <c r="I51" s="11"/>
      <c r="J51" s="11"/>
      <c r="K51" s="11"/>
      <c r="L51" s="13">
        <f>O46+T46+AB46+Z46</f>
        <v>441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4"/>
      <c r="AF51" s="14"/>
      <c r="AG51" s="14"/>
      <c r="AH51" s="14"/>
      <c r="AI51" s="14"/>
      <c r="AJ51" s="14"/>
      <c r="AK51" s="14"/>
      <c r="AL51" s="14"/>
      <c r="AM51" s="15"/>
    </row>
    <row r="52" spans="1:39" s="1" customFormat="1" ht="12.75">
      <c r="A52" s="11"/>
      <c r="B52" s="11"/>
      <c r="C52" s="11"/>
      <c r="D52" s="11"/>
      <c r="E52" s="11"/>
      <c r="F52" s="11"/>
      <c r="G52" s="12"/>
      <c r="H52" s="11"/>
      <c r="I52" s="11"/>
      <c r="J52" s="11"/>
      <c r="K52" s="11"/>
      <c r="L52" s="13"/>
      <c r="M52" s="13"/>
      <c r="N52" s="13"/>
      <c r="O52" s="13"/>
      <c r="P52" s="13">
        <f>O46+T46+W52+Z46</f>
        <v>474</v>
      </c>
      <c r="Q52" s="13"/>
      <c r="R52" s="13"/>
      <c r="S52" s="13">
        <f>H46-P52</f>
        <v>-217</v>
      </c>
      <c r="T52" s="13"/>
      <c r="U52" s="13"/>
      <c r="V52" s="13"/>
      <c r="W52" s="13">
        <v>94</v>
      </c>
      <c r="X52" s="13"/>
      <c r="Y52" s="13"/>
      <c r="Z52" s="13"/>
      <c r="AA52" s="13"/>
      <c r="AB52" s="13"/>
      <c r="AC52" s="13"/>
      <c r="AD52" s="13"/>
      <c r="AE52" s="14"/>
      <c r="AF52" s="14"/>
      <c r="AG52" s="14"/>
      <c r="AH52" s="14"/>
      <c r="AI52" s="14"/>
      <c r="AJ52" s="14"/>
      <c r="AK52" s="14"/>
      <c r="AL52" s="14"/>
      <c r="AM52" s="15"/>
    </row>
    <row r="53" ht="12.75">
      <c r="AG53" s="14">
        <v>379</v>
      </c>
    </row>
    <row r="54" ht="12.75">
      <c r="AG54" s="14">
        <f>AG46+AI46</f>
        <v>379</v>
      </c>
    </row>
    <row r="55" ht="12.75">
      <c r="AE55" s="12" t="s">
        <v>71</v>
      </c>
    </row>
    <row r="56" spans="6:35" ht="12.75">
      <c r="F56" s="11">
        <v>15</v>
      </c>
      <c r="G56" s="12">
        <v>14</v>
      </c>
      <c r="AC56" s="13">
        <v>440</v>
      </c>
      <c r="AI56" s="14">
        <v>72</v>
      </c>
    </row>
    <row r="57" spans="5:35" ht="12.75">
      <c r="E57" s="11" t="s">
        <v>54</v>
      </c>
      <c r="F57" s="11">
        <v>11</v>
      </c>
      <c r="G57" s="12">
        <v>18</v>
      </c>
      <c r="H57" s="11">
        <f>SUM(F57:G57)</f>
        <v>29</v>
      </c>
      <c r="N57" s="13">
        <f>AB46+T46+O46+Z46</f>
        <v>441</v>
      </c>
      <c r="AC57" s="13">
        <v>61</v>
      </c>
      <c r="AI57" s="14">
        <v>21</v>
      </c>
    </row>
    <row r="58" spans="5:35" ht="12.75">
      <c r="E58" s="11" t="s">
        <v>35</v>
      </c>
      <c r="F58" s="11">
        <v>6</v>
      </c>
      <c r="G58" s="12">
        <v>12</v>
      </c>
      <c r="H58" s="11">
        <f>SUM(F58:G58)</f>
        <v>18</v>
      </c>
      <c r="AC58" s="13">
        <f>AC56-AC57</f>
        <v>379</v>
      </c>
      <c r="AI58" s="14">
        <f>AI56-AI57</f>
        <v>51</v>
      </c>
    </row>
    <row r="59" spans="8:13" ht="12.75">
      <c r="H59" s="11">
        <f>SUM(H57:H58)</f>
        <v>47</v>
      </c>
      <c r="M59" s="12" t="s">
        <v>70</v>
      </c>
    </row>
    <row r="62" spans="5:9" ht="12.75">
      <c r="E62" s="11" t="s">
        <v>55</v>
      </c>
      <c r="F62" s="11">
        <v>8</v>
      </c>
      <c r="G62" s="12">
        <v>26</v>
      </c>
      <c r="H62" s="11">
        <v>5</v>
      </c>
      <c r="I62" s="11">
        <f>SUM(F62:H62)</f>
        <v>39</v>
      </c>
    </row>
    <row r="63" spans="5:9" ht="12.75">
      <c r="E63" s="11" t="s">
        <v>56</v>
      </c>
      <c r="F63" s="11">
        <v>4</v>
      </c>
      <c r="H63" s="11">
        <v>21</v>
      </c>
      <c r="I63" s="11">
        <v>25</v>
      </c>
    </row>
    <row r="64" spans="5:9" ht="12.75">
      <c r="E64" s="11" t="s">
        <v>57</v>
      </c>
      <c r="F64" s="11">
        <v>1</v>
      </c>
      <c r="H64" s="11">
        <v>3</v>
      </c>
      <c r="I64" s="11">
        <f>SUM(F64:H64)</f>
        <v>4</v>
      </c>
    </row>
    <row r="65" spans="5:9" ht="12.75">
      <c r="E65" s="11" t="s">
        <v>58</v>
      </c>
      <c r="F65" s="11">
        <v>14</v>
      </c>
      <c r="G65" s="12">
        <v>11</v>
      </c>
      <c r="H65" s="11">
        <v>2</v>
      </c>
      <c r="I65" s="11">
        <f>SUM(F65:H65)</f>
        <v>27</v>
      </c>
    </row>
    <row r="66" ht="12.75">
      <c r="I66" s="11">
        <f>SUM(I62:I65)</f>
        <v>95</v>
      </c>
    </row>
  </sheetData>
  <sheetProtection formatCells="0" formatColumns="0" formatRows="0" insertColumns="0" insertRows="0" insertHyperlinks="0" deleteColumns="0" deleteRows="0" sort="0" autoFilter="0" pivotTables="0"/>
  <mergeCells count="70">
    <mergeCell ref="AK2:AM7"/>
    <mergeCell ref="AF2:AI2"/>
    <mergeCell ref="AG3:AG7"/>
    <mergeCell ref="AH3:AH7"/>
    <mergeCell ref="AI3:AI7"/>
    <mergeCell ref="AF3:AF7"/>
    <mergeCell ref="AJ2:AJ7"/>
    <mergeCell ref="AE2:AE7"/>
    <mergeCell ref="F6:F7"/>
    <mergeCell ref="L2:AD4"/>
    <mergeCell ref="N5:N7"/>
    <mergeCell ref="O6:S6"/>
    <mergeCell ref="T6:X6"/>
    <mergeCell ref="G2:G7"/>
    <mergeCell ref="K6:K7"/>
    <mergeCell ref="O5:AD5"/>
    <mergeCell ref="L5:L7"/>
    <mergeCell ref="A11:C11"/>
    <mergeCell ref="A16:C16"/>
    <mergeCell ref="A17:C17"/>
    <mergeCell ref="A12:C12"/>
    <mergeCell ref="A37:C37"/>
    <mergeCell ref="A8:AM8"/>
    <mergeCell ref="A15:C15"/>
    <mergeCell ref="A10:C10"/>
    <mergeCell ref="A13:C13"/>
    <mergeCell ref="A46:C46"/>
    <mergeCell ref="A41:C41"/>
    <mergeCell ref="A43:C43"/>
    <mergeCell ref="A35:C35"/>
    <mergeCell ref="A22:C22"/>
    <mergeCell ref="M5:M7"/>
    <mergeCell ref="A34:AM34"/>
    <mergeCell ref="A25:C25"/>
    <mergeCell ref="A40:AM40"/>
    <mergeCell ref="A26:C26"/>
    <mergeCell ref="A39:C39"/>
    <mergeCell ref="A38:AM38"/>
    <mergeCell ref="A36:AM36"/>
    <mergeCell ref="A30:AM30"/>
    <mergeCell ref="A19:AM19"/>
    <mergeCell ref="A20:C20"/>
    <mergeCell ref="A21:AM21"/>
    <mergeCell ref="A31:C31"/>
    <mergeCell ref="H6:H7"/>
    <mergeCell ref="D5:D7"/>
    <mergeCell ref="A9:C9"/>
    <mergeCell ref="H2:I4"/>
    <mergeCell ref="H5:K5"/>
    <mergeCell ref="I6:I7"/>
    <mergeCell ref="A45:C45"/>
    <mergeCell ref="A14:C14"/>
    <mergeCell ref="A18:C18"/>
    <mergeCell ref="A33:C33"/>
    <mergeCell ref="A27:C27"/>
    <mergeCell ref="A23:AM23"/>
    <mergeCell ref="A32:AM32"/>
    <mergeCell ref="A42:AM42"/>
    <mergeCell ref="A44:AM44"/>
    <mergeCell ref="A24:C24"/>
    <mergeCell ref="A1:AM1"/>
    <mergeCell ref="AA6:AA7"/>
    <mergeCell ref="Y6:Z6"/>
    <mergeCell ref="E5:F5"/>
    <mergeCell ref="E6:E7"/>
    <mergeCell ref="AB6:AD6"/>
    <mergeCell ref="J2:K4"/>
    <mergeCell ref="J6:J7"/>
    <mergeCell ref="A2:C7"/>
    <mergeCell ref="D2:F4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Алеев Фарид Талгатович</cp:lastModifiedBy>
  <cp:lastPrinted>2015-10-05T09:17:55Z</cp:lastPrinted>
  <dcterms:created xsi:type="dcterms:W3CDTF">2010-06-04T06:42:46Z</dcterms:created>
  <dcterms:modified xsi:type="dcterms:W3CDTF">2015-11-16T12:36:49Z</dcterms:modified>
  <cp:category/>
  <cp:version/>
  <cp:contentType/>
  <cp:contentStatus/>
</cp:coreProperties>
</file>